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'1кв'!$A$1:$E$46</definedName>
    <definedName name="_xlnm.Print_Area" localSheetId="1">'2кв'!$A$1:$E$46</definedName>
    <definedName name="_xlnm.Print_Area" localSheetId="2">'3кв'!$A$1:$E$47</definedName>
    <definedName name="_xlnm.Print_Area" localSheetId="3">'4кв'!$A$1:$E$46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5" i="30" l="1"/>
  <c r="C20" i="30"/>
  <c r="C18" i="30"/>
  <c r="C14" i="30"/>
  <c r="C12" i="30"/>
  <c r="C13" i="30"/>
  <c r="C11" i="30"/>
  <c r="C8" i="30"/>
  <c r="C9" i="30" s="1"/>
  <c r="C6" i="30"/>
  <c r="C26" i="30"/>
  <c r="C16" i="30"/>
  <c r="C21" i="30" l="1"/>
  <c r="B42" i="29"/>
  <c r="E26" i="29"/>
  <c r="E22" i="29"/>
  <c r="B45" i="29" s="1"/>
  <c r="E21" i="29"/>
  <c r="B46" i="29" l="1"/>
  <c r="E27" i="28"/>
  <c r="E25" i="28"/>
  <c r="B43" i="28" l="1"/>
  <c r="E22" i="28"/>
  <c r="E21" i="28"/>
  <c r="B46" i="28" l="1"/>
  <c r="B47" i="28" s="1"/>
  <c r="B42" i="27"/>
  <c r="E23" i="27"/>
  <c r="E22" i="27"/>
  <c r="E21" i="27"/>
  <c r="E26" i="27" l="1"/>
  <c r="B45" i="27" s="1"/>
  <c r="B46" i="27" s="1"/>
  <c r="E22" i="26"/>
  <c r="E21" i="26"/>
  <c r="E26" i="26" l="1"/>
  <c r="B45" i="26" s="1"/>
  <c r="B46" i="26" l="1"/>
</calcChain>
</file>

<file path=xl/sharedStrings.xml><?xml version="1.0" encoding="utf-8"?>
<sst xmlns="http://schemas.openxmlformats.org/spreadsheetml/2006/main" count="260" uniqueCount="96">
  <si>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</si>
  <si>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</si>
  <si>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</si>
  <si>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</si>
  <si>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</si>
  <si>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</si>
  <si>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</si>
  <si>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</si>
  <si>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</si>
  <si>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</si>
  <si>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</si>
  <si>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</si>
  <si>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</si>
  <si>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</si>
  <si>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</si>
  <si>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</si>
  <si>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</si>
  <si>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</si>
  <si>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</si>
  <si>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</si>
  <si>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</si>
  <si>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</si>
  <si>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</si>
  <si>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</si>
  <si>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</si>
  <si>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</si>
  <si>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</si>
  <si>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</si>
  <si>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</si>
  <si>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</si>
  <si>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</si>
  <si>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</si>
  <si>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</si>
  <si>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</si>
  <si>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</si>
  <si>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</si>
  <si>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ул.Строителей, д.3</t>
  </si>
  <si>
    <t xml:space="preserve">Общехозяйственные расходы </t>
  </si>
  <si>
    <t>Sдома=645м2 (среднее кол-во заселенных квартир 578м2)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</si>
  <si>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Строителей, д.3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</si>
  <si>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</si>
  <si>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Литвинова С.А.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</si>
  <si>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</si>
  <si>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</si>
  <si>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</si>
  <si>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Предъявлено населению 30708,45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</si>
  <si>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</si>
  <si>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</si>
  <si>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</si>
  <si>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</si>
  <si>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три тысячи триста пятьдесят четыре рубля 08 копеек.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</si>
  <si>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Литвинова Андрея Станиславовича</t>
    </r>
  </si>
  <si>
    <t>за 2 квартал 2024 года</t>
  </si>
  <si>
    <t>30.06.2024 г.</t>
  </si>
  <si>
    <t>2 квартал</t>
  </si>
  <si>
    <t>Полив</t>
  </si>
  <si>
    <t xml:space="preserve">           2. Всего за период с "01" 04 2024 г. по "30" 06 2024 г. выполнено работ (оказано услуг) на общую сумму тридцать три тысячи четыреста пятьдесят три рубля 38 копеек.</t>
  </si>
  <si>
    <t>за 3 квартал 2024 года</t>
  </si>
  <si>
    <t>30.09.2024 г.</t>
  </si>
  <si>
    <t xml:space="preserve">S квартир = 645 м2 </t>
  </si>
  <si>
    <t>3 квартал</t>
  </si>
  <si>
    <t>Ремонт дверей подьездных  (кв.1)</t>
  </si>
  <si>
    <t>сентябрь</t>
  </si>
  <si>
    <t>ч/ч</t>
  </si>
  <si>
    <t xml:space="preserve">           2. Всего за период с "01" 07 2024 г. по "30" 09 2024 г. выполнено работ (оказано услуг) на общую сумму тридцать четыре тысячи девятьсот восемьдесят восемь рублей 51 копейка.</t>
  </si>
  <si>
    <t>Предъявлено населению 34578,45</t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</si>
  <si>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</si>
  <si>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</si>
  <si>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</si>
  <si>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двадцать девять тысяч триста девяносто рублей 01 копейка.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</si>
  <si>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</si>
  <si>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</si>
  <si>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</si>
  <si>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</si>
  <si>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</si>
  <si>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</si>
  <si>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</si>
  <si>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</si>
  <si>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</si>
  <si>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</si>
  <si>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</si>
  <si>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</si>
  <si>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</si>
  <si>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</si>
  <si>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</si>
  <si>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</si>
  <si>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</si>
  <si>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</si>
  <si>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</si>
  <si>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</si>
  <si>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</si>
  <si>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</si>
  <si>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</si>
  <si>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Строителей, д. 3</t>
  </si>
  <si>
    <t>Начислено всего 130573,8</t>
  </si>
  <si>
    <t>Непредвиденные работы 8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</si>
</sst>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4" fontId="19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21" fillId="0" borderId="0" xfId="0" applyFont="1"/>
    <xf numFmtId="166" fontId="8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3" fontId="21" fillId="0" borderId="0" xfId="0" applyNumberFormat="1" applyFont="1"/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G10" sqref="G10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40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46</v>
      </c>
      <c r="B3" s="63"/>
      <c r="C3" s="63"/>
      <c r="D3" s="63"/>
      <c r="E3" s="63"/>
    </row>
    <row r="4" spans="1:5" s="1" customFormat="1" ht="15.75" x14ac:dyDescent="0.25">
      <c r="A4" s="25" t="s">
        <v>13</v>
      </c>
      <c r="B4" s="26"/>
      <c r="C4" s="26"/>
      <c r="D4" s="26"/>
      <c r="E4" s="27" t="s">
        <v>47</v>
      </c>
    </row>
    <row r="5" spans="1:5" ht="15" customHeight="1" x14ac:dyDescent="0.25">
      <c r="A5" s="52" t="s">
        <v>0</v>
      </c>
      <c r="B5" s="52"/>
      <c r="C5" s="52"/>
      <c r="D5" s="52"/>
      <c r="E5" s="52"/>
    </row>
    <row r="6" spans="1:5" ht="15" customHeight="1" x14ac:dyDescent="0.25">
      <c r="A6" s="64" t="s">
        <v>36</v>
      </c>
      <c r="B6" s="64"/>
      <c r="C6" s="64"/>
      <c r="D6" s="64"/>
      <c r="E6" s="64"/>
    </row>
    <row r="7" spans="1:5" ht="15" customHeight="1" x14ac:dyDescent="0.25">
      <c r="A7" s="56" t="s">
        <v>1</v>
      </c>
      <c r="B7" s="56"/>
      <c r="C7" s="56"/>
      <c r="D7" s="56"/>
      <c r="E7" s="56"/>
    </row>
    <row r="8" spans="1:5" ht="15" customHeight="1" x14ac:dyDescent="0.25">
      <c r="A8" s="65" t="s">
        <v>51</v>
      </c>
      <c r="B8" s="65"/>
      <c r="C8" s="65"/>
      <c r="D8" s="65"/>
      <c r="E8" s="65"/>
    </row>
    <row r="9" spans="1:5" ht="32.25" customHeight="1" x14ac:dyDescent="0.25">
      <c r="A9" s="66" t="s">
        <v>14</v>
      </c>
      <c r="B9" s="67"/>
      <c r="C9" s="67"/>
      <c r="D9" s="67"/>
      <c r="E9" s="67"/>
    </row>
    <row r="10" spans="1:5" ht="26.45" customHeight="1" x14ac:dyDescent="0.25">
      <c r="A10" s="52" t="s">
        <v>40</v>
      </c>
      <c r="B10" s="52"/>
      <c r="C10" s="52"/>
      <c r="D10" s="52"/>
      <c r="E10" s="52"/>
    </row>
    <row r="11" spans="1:5" ht="18.75" customHeight="1" x14ac:dyDescent="0.25">
      <c r="A11" s="56" t="s">
        <v>15</v>
      </c>
      <c r="B11" s="57"/>
      <c r="C11" s="57"/>
      <c r="D11" s="57"/>
      <c r="E11" s="57"/>
    </row>
    <row r="12" spans="1:5" ht="15" customHeight="1" x14ac:dyDescent="0.25">
      <c r="A12" s="52" t="s">
        <v>22</v>
      </c>
      <c r="B12" s="52"/>
      <c r="C12" s="52"/>
      <c r="D12" s="52"/>
      <c r="E12" s="52"/>
    </row>
    <row r="13" spans="1:5" ht="17.25" customHeight="1" x14ac:dyDescent="0.25">
      <c r="A13" s="56" t="s">
        <v>2</v>
      </c>
      <c r="B13" s="57"/>
      <c r="C13" s="57"/>
      <c r="D13" s="57"/>
      <c r="E13" s="57"/>
    </row>
    <row r="14" spans="1:5" ht="15" customHeight="1" x14ac:dyDescent="0.25">
      <c r="A14" s="52" t="s">
        <v>42</v>
      </c>
      <c r="B14" s="52"/>
      <c r="C14" s="52"/>
      <c r="D14" s="52"/>
      <c r="E14" s="52"/>
    </row>
    <row r="15" spans="1:5" ht="15.75" customHeight="1" x14ac:dyDescent="0.25">
      <c r="A15" s="56" t="s">
        <v>16</v>
      </c>
      <c r="B15" s="57"/>
      <c r="C15" s="57"/>
      <c r="D15" s="57"/>
      <c r="E15" s="57"/>
    </row>
    <row r="16" spans="1:5" ht="29.25" customHeight="1" x14ac:dyDescent="0.25">
      <c r="A16" s="52" t="s">
        <v>17</v>
      </c>
      <c r="B16" s="52"/>
      <c r="C16" s="52"/>
      <c r="D16" s="52"/>
      <c r="E16" s="52"/>
    </row>
    <row r="17" spans="1:7" ht="55.9" customHeight="1" x14ac:dyDescent="0.25">
      <c r="A17" s="52" t="s">
        <v>35</v>
      </c>
      <c r="B17" s="52"/>
      <c r="C17" s="52"/>
      <c r="D17" s="52"/>
      <c r="E17" s="52"/>
    </row>
    <row r="18" spans="1:7" ht="29.45" customHeight="1" x14ac:dyDescent="0.25">
      <c r="A18" s="58" t="s">
        <v>39</v>
      </c>
      <c r="B18" s="58"/>
      <c r="C18" s="58"/>
      <c r="D18" s="58"/>
      <c r="E18" s="58"/>
    </row>
    <row r="19" spans="1:7" x14ac:dyDescent="0.25">
      <c r="A19" s="58"/>
      <c r="B19" s="58"/>
      <c r="C19" s="58"/>
      <c r="D19" s="58"/>
      <c r="E19" s="58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9.0399999999999991</v>
      </c>
      <c r="E21" s="7">
        <f>D21*F19*G19</f>
        <v>15675.36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4.08</v>
      </c>
      <c r="E22" s="7">
        <f>D22*F19*G19</f>
        <v>7074.7200000000012</v>
      </c>
    </row>
    <row r="23" spans="1:7" x14ac:dyDescent="0.25">
      <c r="A23" s="34" t="s">
        <v>25</v>
      </c>
      <c r="B23" s="8" t="s">
        <v>43</v>
      </c>
      <c r="C23" s="3" t="s">
        <v>26</v>
      </c>
      <c r="D23" s="3"/>
      <c r="E23" s="7">
        <v>0</v>
      </c>
    </row>
    <row r="24" spans="1:7" s="43" customFormat="1" ht="60" x14ac:dyDescent="0.25">
      <c r="A24" s="39" t="s">
        <v>48</v>
      </c>
      <c r="B24" s="40" t="s">
        <v>49</v>
      </c>
      <c r="C24" s="41" t="s">
        <v>26</v>
      </c>
      <c r="D24" s="41"/>
      <c r="E24" s="42">
        <v>604</v>
      </c>
    </row>
    <row r="25" spans="1:7" ht="15.75" x14ac:dyDescent="0.25">
      <c r="A25" s="36"/>
      <c r="B25" s="33"/>
      <c r="C25" s="3"/>
      <c r="D25" s="3"/>
      <c r="E25" s="7"/>
    </row>
    <row r="26" spans="1:7" s="12" customFormat="1" ht="14.25" x14ac:dyDescent="0.2">
      <c r="A26" s="35" t="s">
        <v>24</v>
      </c>
      <c r="B26" s="9"/>
      <c r="C26" s="10"/>
      <c r="D26" s="18"/>
      <c r="E26" s="11">
        <f>SUM(E21:E25)</f>
        <v>23354.080000000002</v>
      </c>
    </row>
    <row r="27" spans="1:7" s="12" customFormat="1" ht="14.25" x14ac:dyDescent="0.2">
      <c r="A27" s="28"/>
      <c r="B27" s="29"/>
      <c r="C27" s="30"/>
      <c r="D27" s="31"/>
      <c r="E27" s="32"/>
    </row>
    <row r="28" spans="1:7" ht="34.5" customHeight="1" x14ac:dyDescent="0.25">
      <c r="A28" s="59" t="s">
        <v>50</v>
      </c>
      <c r="B28" s="59"/>
      <c r="C28" s="59"/>
      <c r="D28" s="59"/>
      <c r="E28" s="59"/>
      <c r="F28" s="21"/>
    </row>
    <row r="29" spans="1:7" ht="29.25" customHeight="1" x14ac:dyDescent="0.25">
      <c r="A29" s="52" t="s">
        <v>21</v>
      </c>
      <c r="B29" s="52"/>
      <c r="C29" s="52"/>
      <c r="D29" s="52"/>
      <c r="E29" s="52"/>
    </row>
    <row r="30" spans="1:7" x14ac:dyDescent="0.25">
      <c r="A30" s="52" t="s">
        <v>20</v>
      </c>
      <c r="B30" s="52"/>
      <c r="C30" s="52"/>
      <c r="D30" s="52"/>
      <c r="E30" s="52"/>
    </row>
    <row r="31" spans="1:7" ht="32.25" customHeight="1" x14ac:dyDescent="0.25">
      <c r="A31" s="52" t="s">
        <v>27</v>
      </c>
      <c r="B31" s="52"/>
      <c r="C31" s="52"/>
      <c r="D31" s="52"/>
      <c r="E31" s="52"/>
    </row>
    <row r="32" spans="1:7" x14ac:dyDescent="0.25">
      <c r="A32" s="52" t="s">
        <v>18</v>
      </c>
      <c r="B32" s="52"/>
      <c r="C32" s="52"/>
      <c r="D32" s="52"/>
      <c r="E32" s="52"/>
    </row>
    <row r="33" spans="1:8" x14ac:dyDescent="0.25">
      <c r="A33" s="55" t="s">
        <v>5</v>
      </c>
      <c r="B33" s="55"/>
      <c r="C33" s="55"/>
      <c r="D33" s="55"/>
      <c r="E33" s="55"/>
    </row>
    <row r="34" spans="1:8" x14ac:dyDescent="0.25">
      <c r="A34" s="52" t="s">
        <v>18</v>
      </c>
      <c r="B34" s="52"/>
      <c r="C34" s="52"/>
      <c r="D34" s="52"/>
      <c r="E34" s="52"/>
    </row>
    <row r="35" spans="1:8" x14ac:dyDescent="0.25">
      <c r="A35" s="53" t="s">
        <v>44</v>
      </c>
      <c r="B35" s="53"/>
      <c r="C35" s="53"/>
      <c r="D35" s="53"/>
      <c r="E35" s="4"/>
    </row>
    <row r="36" spans="1:8" x14ac:dyDescent="0.25">
      <c r="B36" s="54" t="s">
        <v>19</v>
      </c>
      <c r="C36" s="54"/>
      <c r="D36" s="54"/>
      <c r="E36" s="5" t="s">
        <v>6</v>
      </c>
    </row>
    <row r="37" spans="1:8" x14ac:dyDescent="0.25">
      <c r="A37" s="37"/>
      <c r="B37" s="37"/>
      <c r="C37" s="37"/>
      <c r="D37" s="19"/>
      <c r="E37" s="37"/>
    </row>
    <row r="38" spans="1:8" ht="15" customHeight="1" x14ac:dyDescent="0.25">
      <c r="A38" s="53" t="s">
        <v>41</v>
      </c>
      <c r="B38" s="53"/>
      <c r="C38" s="53"/>
      <c r="D38" s="53"/>
      <c r="E38" s="53"/>
    </row>
    <row r="39" spans="1:8" x14ac:dyDescent="0.25">
      <c r="B39" s="54" t="s">
        <v>19</v>
      </c>
      <c r="C39" s="54"/>
      <c r="D39" s="54"/>
      <c r="E39" s="5" t="s">
        <v>6</v>
      </c>
    </row>
    <row r="40" spans="1:8" x14ac:dyDescent="0.25">
      <c r="A40" s="2" t="s">
        <v>38</v>
      </c>
    </row>
    <row r="41" spans="1:8" x14ac:dyDescent="0.25">
      <c r="A41" s="12" t="s">
        <v>28</v>
      </c>
    </row>
    <row r="42" spans="1:8" x14ac:dyDescent="0.25">
      <c r="A42" s="2" t="s">
        <v>32</v>
      </c>
      <c r="B42" s="13">
        <v>25440.6</v>
      </c>
    </row>
    <row r="43" spans="1:8" ht="31.5" x14ac:dyDescent="0.25">
      <c r="A43" s="22" t="s">
        <v>45</v>
      </c>
      <c r="B43" s="14"/>
      <c r="H43" s="16"/>
    </row>
    <row r="44" spans="1:8" x14ac:dyDescent="0.25">
      <c r="A44" s="2" t="s">
        <v>29</v>
      </c>
      <c r="B44" s="14">
        <v>32979.86</v>
      </c>
      <c r="D44" s="2"/>
    </row>
    <row r="45" spans="1:8" ht="30" x14ac:dyDescent="0.25">
      <c r="A45" s="38" t="s">
        <v>31</v>
      </c>
      <c r="B45" s="14">
        <f>E26</f>
        <v>23354.080000000002</v>
      </c>
      <c r="D45" s="2"/>
    </row>
    <row r="46" spans="1:8" x14ac:dyDescent="0.25">
      <c r="A46" s="15" t="s">
        <v>30</v>
      </c>
      <c r="B46" s="23">
        <f>B42+B44-B45</f>
        <v>35066.379999999997</v>
      </c>
    </row>
    <row r="49" spans="2:2" x14ac:dyDescent="0.25">
      <c r="B49" s="2">
        <v>25440.6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9" zoomScaleSheetLayoutView="100" workbookViewId="0">
      <selection activeCell="E23" sqref="E23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40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52</v>
      </c>
      <c r="B3" s="63"/>
      <c r="C3" s="63"/>
      <c r="D3" s="63"/>
      <c r="E3" s="63"/>
    </row>
    <row r="4" spans="1:5" s="1" customFormat="1" ht="15.75" x14ac:dyDescent="0.25">
      <c r="A4" s="25" t="s">
        <v>13</v>
      </c>
      <c r="B4" s="26"/>
      <c r="C4" s="26"/>
      <c r="D4" s="26"/>
      <c r="E4" s="27" t="s">
        <v>53</v>
      </c>
    </row>
    <row r="5" spans="1:5" ht="15" customHeight="1" x14ac:dyDescent="0.25">
      <c r="A5" s="52" t="s">
        <v>0</v>
      </c>
      <c r="B5" s="52"/>
      <c r="C5" s="52"/>
      <c r="D5" s="52"/>
      <c r="E5" s="52"/>
    </row>
    <row r="6" spans="1:5" ht="15" customHeight="1" x14ac:dyDescent="0.25">
      <c r="A6" s="64" t="s">
        <v>36</v>
      </c>
      <c r="B6" s="64"/>
      <c r="C6" s="64"/>
      <c r="D6" s="64"/>
      <c r="E6" s="64"/>
    </row>
    <row r="7" spans="1:5" ht="15" customHeight="1" x14ac:dyDescent="0.25">
      <c r="A7" s="56" t="s">
        <v>1</v>
      </c>
      <c r="B7" s="56"/>
      <c r="C7" s="56"/>
      <c r="D7" s="56"/>
      <c r="E7" s="56"/>
    </row>
    <row r="8" spans="1:5" ht="15" customHeight="1" x14ac:dyDescent="0.25">
      <c r="A8" s="65" t="s">
        <v>51</v>
      </c>
      <c r="B8" s="65"/>
      <c r="C8" s="65"/>
      <c r="D8" s="65"/>
      <c r="E8" s="65"/>
    </row>
    <row r="9" spans="1:5" ht="32.25" customHeight="1" x14ac:dyDescent="0.25">
      <c r="A9" s="66" t="s">
        <v>14</v>
      </c>
      <c r="B9" s="67"/>
      <c r="C9" s="67"/>
      <c r="D9" s="67"/>
      <c r="E9" s="67"/>
    </row>
    <row r="10" spans="1:5" ht="26.45" customHeight="1" x14ac:dyDescent="0.25">
      <c r="A10" s="52" t="s">
        <v>40</v>
      </c>
      <c r="B10" s="52"/>
      <c r="C10" s="52"/>
      <c r="D10" s="52"/>
      <c r="E10" s="52"/>
    </row>
    <row r="11" spans="1:5" ht="18.75" customHeight="1" x14ac:dyDescent="0.25">
      <c r="A11" s="56" t="s">
        <v>15</v>
      </c>
      <c r="B11" s="57"/>
      <c r="C11" s="57"/>
      <c r="D11" s="57"/>
      <c r="E11" s="57"/>
    </row>
    <row r="12" spans="1:5" ht="15" customHeight="1" x14ac:dyDescent="0.25">
      <c r="A12" s="52" t="s">
        <v>22</v>
      </c>
      <c r="B12" s="52"/>
      <c r="C12" s="52"/>
      <c r="D12" s="52"/>
      <c r="E12" s="52"/>
    </row>
    <row r="13" spans="1:5" ht="17.25" customHeight="1" x14ac:dyDescent="0.25">
      <c r="A13" s="56" t="s">
        <v>2</v>
      </c>
      <c r="B13" s="57"/>
      <c r="C13" s="57"/>
      <c r="D13" s="57"/>
      <c r="E13" s="57"/>
    </row>
    <row r="14" spans="1:5" ht="15" customHeight="1" x14ac:dyDescent="0.25">
      <c r="A14" s="52" t="s">
        <v>42</v>
      </c>
      <c r="B14" s="52"/>
      <c r="C14" s="52"/>
      <c r="D14" s="52"/>
      <c r="E14" s="52"/>
    </row>
    <row r="15" spans="1:5" ht="15.75" customHeight="1" x14ac:dyDescent="0.25">
      <c r="A15" s="56" t="s">
        <v>16</v>
      </c>
      <c r="B15" s="57"/>
      <c r="C15" s="57"/>
      <c r="D15" s="57"/>
      <c r="E15" s="57"/>
    </row>
    <row r="16" spans="1:5" ht="29.25" customHeight="1" x14ac:dyDescent="0.25">
      <c r="A16" s="52" t="s">
        <v>17</v>
      </c>
      <c r="B16" s="52"/>
      <c r="C16" s="52"/>
      <c r="D16" s="52"/>
      <c r="E16" s="52"/>
    </row>
    <row r="17" spans="1:7" ht="55.9" customHeight="1" x14ac:dyDescent="0.25">
      <c r="A17" s="52" t="s">
        <v>35</v>
      </c>
      <c r="B17" s="52"/>
      <c r="C17" s="52"/>
      <c r="D17" s="52"/>
      <c r="E17" s="52"/>
    </row>
    <row r="18" spans="1:7" ht="29.45" customHeight="1" x14ac:dyDescent="0.25">
      <c r="A18" s="58" t="s">
        <v>39</v>
      </c>
      <c r="B18" s="58"/>
      <c r="C18" s="58"/>
      <c r="D18" s="58"/>
      <c r="E18" s="58"/>
    </row>
    <row r="19" spans="1:7" x14ac:dyDescent="0.25">
      <c r="A19" s="58"/>
      <c r="B19" s="58"/>
      <c r="C19" s="58"/>
      <c r="D19" s="58"/>
      <c r="E19" s="58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9.0399999999999991</v>
      </c>
      <c r="E21" s="7">
        <f>D21*F19*G19</f>
        <v>15675.36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4.08</v>
      </c>
      <c r="E22" s="7">
        <f>D22*F19*G19</f>
        <v>7074.7200000000012</v>
      </c>
    </row>
    <row r="23" spans="1:7" x14ac:dyDescent="0.25">
      <c r="A23" s="34" t="s">
        <v>25</v>
      </c>
      <c r="B23" s="8" t="s">
        <v>54</v>
      </c>
      <c r="C23" s="3" t="s">
        <v>26</v>
      </c>
      <c r="D23" s="3"/>
      <c r="E23" s="7">
        <f>6915+2001.3+150</f>
        <v>9066.2999999999993</v>
      </c>
    </row>
    <row r="24" spans="1:7" x14ac:dyDescent="0.25">
      <c r="A24" s="34" t="s">
        <v>55</v>
      </c>
      <c r="B24" s="8" t="s">
        <v>54</v>
      </c>
      <c r="C24" s="3" t="s">
        <v>26</v>
      </c>
      <c r="D24" s="3"/>
      <c r="E24" s="7">
        <v>1637</v>
      </c>
    </row>
    <row r="25" spans="1:7" ht="15.75" x14ac:dyDescent="0.25">
      <c r="A25" s="36"/>
      <c r="B25" s="33"/>
      <c r="C25" s="3"/>
      <c r="D25" s="3"/>
      <c r="E25" s="7"/>
    </row>
    <row r="26" spans="1:7" s="12" customFormat="1" ht="14.25" x14ac:dyDescent="0.2">
      <c r="A26" s="35" t="s">
        <v>24</v>
      </c>
      <c r="B26" s="9"/>
      <c r="C26" s="10"/>
      <c r="D26" s="18"/>
      <c r="E26" s="11">
        <f>SUM(E21:E25)</f>
        <v>33453.380000000005</v>
      </c>
    </row>
    <row r="27" spans="1:7" s="12" customFormat="1" ht="14.25" x14ac:dyDescent="0.2">
      <c r="A27" s="28"/>
      <c r="B27" s="29"/>
      <c r="C27" s="30"/>
      <c r="D27" s="31"/>
      <c r="E27" s="32"/>
    </row>
    <row r="28" spans="1:7" ht="34.5" customHeight="1" x14ac:dyDescent="0.25">
      <c r="A28" s="59" t="s">
        <v>56</v>
      </c>
      <c r="B28" s="59"/>
      <c r="C28" s="59"/>
      <c r="D28" s="59"/>
      <c r="E28" s="59"/>
      <c r="F28" s="21"/>
    </row>
    <row r="29" spans="1:7" ht="29.25" customHeight="1" x14ac:dyDescent="0.25">
      <c r="A29" s="52" t="s">
        <v>21</v>
      </c>
      <c r="B29" s="52"/>
      <c r="C29" s="52"/>
      <c r="D29" s="52"/>
      <c r="E29" s="52"/>
    </row>
    <row r="30" spans="1:7" x14ac:dyDescent="0.25">
      <c r="A30" s="52" t="s">
        <v>20</v>
      </c>
      <c r="B30" s="52"/>
      <c r="C30" s="52"/>
      <c r="D30" s="52"/>
      <c r="E30" s="52"/>
    </row>
    <row r="31" spans="1:7" ht="32.25" customHeight="1" x14ac:dyDescent="0.25">
      <c r="A31" s="52" t="s">
        <v>27</v>
      </c>
      <c r="B31" s="52"/>
      <c r="C31" s="52"/>
      <c r="D31" s="52"/>
      <c r="E31" s="52"/>
    </row>
    <row r="32" spans="1:7" x14ac:dyDescent="0.25">
      <c r="A32" s="52" t="s">
        <v>18</v>
      </c>
      <c r="B32" s="52"/>
      <c r="C32" s="52"/>
      <c r="D32" s="52"/>
      <c r="E32" s="52"/>
    </row>
    <row r="33" spans="1:8" x14ac:dyDescent="0.25">
      <c r="A33" s="55" t="s">
        <v>5</v>
      </c>
      <c r="B33" s="55"/>
      <c r="C33" s="55"/>
      <c r="D33" s="55"/>
      <c r="E33" s="55"/>
    </row>
    <row r="34" spans="1:8" x14ac:dyDescent="0.25">
      <c r="A34" s="52" t="s">
        <v>18</v>
      </c>
      <c r="B34" s="52"/>
      <c r="C34" s="52"/>
      <c r="D34" s="52"/>
      <c r="E34" s="52"/>
    </row>
    <row r="35" spans="1:8" x14ac:dyDescent="0.25">
      <c r="A35" s="53" t="s">
        <v>44</v>
      </c>
      <c r="B35" s="53"/>
      <c r="C35" s="53"/>
      <c r="D35" s="53"/>
      <c r="E35" s="4"/>
    </row>
    <row r="36" spans="1:8" x14ac:dyDescent="0.25">
      <c r="B36" s="54" t="s">
        <v>19</v>
      </c>
      <c r="C36" s="54"/>
      <c r="D36" s="54"/>
      <c r="E36" s="5" t="s">
        <v>6</v>
      </c>
    </row>
    <row r="37" spans="1:8" x14ac:dyDescent="0.25">
      <c r="A37" s="44"/>
      <c r="B37" s="44"/>
      <c r="C37" s="44"/>
      <c r="D37" s="19"/>
      <c r="E37" s="44"/>
    </row>
    <row r="38" spans="1:8" ht="15" customHeight="1" x14ac:dyDescent="0.25">
      <c r="A38" s="53" t="s">
        <v>41</v>
      </c>
      <c r="B38" s="53"/>
      <c r="C38" s="53"/>
      <c r="D38" s="53"/>
      <c r="E38" s="53"/>
    </row>
    <row r="39" spans="1:8" x14ac:dyDescent="0.25">
      <c r="B39" s="54" t="s">
        <v>19</v>
      </c>
      <c r="C39" s="54"/>
      <c r="D39" s="54"/>
      <c r="E39" s="5" t="s">
        <v>6</v>
      </c>
    </row>
    <row r="40" spans="1:8" x14ac:dyDescent="0.25">
      <c r="A40" s="2" t="s">
        <v>38</v>
      </c>
    </row>
    <row r="41" spans="1:8" x14ac:dyDescent="0.25">
      <c r="A41" s="12" t="s">
        <v>28</v>
      </c>
    </row>
    <row r="42" spans="1:8" x14ac:dyDescent="0.25">
      <c r="A42" s="2" t="s">
        <v>32</v>
      </c>
      <c r="B42" s="13">
        <f>'1кв'!B46</f>
        <v>35066.379999999997</v>
      </c>
    </row>
    <row r="43" spans="1:8" ht="31.5" x14ac:dyDescent="0.25">
      <c r="A43" s="22" t="s">
        <v>45</v>
      </c>
      <c r="B43" s="14"/>
      <c r="H43" s="16"/>
    </row>
    <row r="44" spans="1:8" x14ac:dyDescent="0.25">
      <c r="A44" s="2" t="s">
        <v>29</v>
      </c>
      <c r="B44" s="14">
        <v>31217.34</v>
      </c>
      <c r="D44" s="2"/>
    </row>
    <row r="45" spans="1:8" ht="30" x14ac:dyDescent="0.25">
      <c r="A45" s="45" t="s">
        <v>31</v>
      </c>
      <c r="B45" s="14">
        <f>E26</f>
        <v>33453.380000000005</v>
      </c>
      <c r="D45" s="2"/>
    </row>
    <row r="46" spans="1:8" x14ac:dyDescent="0.25">
      <c r="A46" s="15" t="s">
        <v>30</v>
      </c>
      <c r="B46" s="23">
        <f>B42+B44-B45</f>
        <v>32830.339999999997</v>
      </c>
    </row>
  </sheetData>
  <mergeCells count="29">
    <mergeCell ref="A34:E34"/>
    <mergeCell ref="A35:D35"/>
    <mergeCell ref="B36:D36"/>
    <mergeCell ref="A38:E38"/>
    <mergeCell ref="B39:D39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40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57</v>
      </c>
      <c r="B3" s="63"/>
      <c r="C3" s="63"/>
      <c r="D3" s="63"/>
      <c r="E3" s="63"/>
    </row>
    <row r="4" spans="1:5" s="1" customFormat="1" ht="15.75" x14ac:dyDescent="0.25">
      <c r="A4" s="25" t="s">
        <v>13</v>
      </c>
      <c r="B4" s="26"/>
      <c r="C4" s="26"/>
      <c r="D4" s="26"/>
      <c r="E4" s="27" t="s">
        <v>58</v>
      </c>
    </row>
    <row r="5" spans="1:5" ht="15" customHeight="1" x14ac:dyDescent="0.25">
      <c r="A5" s="52" t="s">
        <v>0</v>
      </c>
      <c r="B5" s="52"/>
      <c r="C5" s="52"/>
      <c r="D5" s="52"/>
      <c r="E5" s="52"/>
    </row>
    <row r="6" spans="1:5" ht="15" customHeight="1" x14ac:dyDescent="0.25">
      <c r="A6" s="64" t="s">
        <v>36</v>
      </c>
      <c r="B6" s="64"/>
      <c r="C6" s="64"/>
      <c r="D6" s="64"/>
      <c r="E6" s="64"/>
    </row>
    <row r="7" spans="1:5" ht="15" customHeight="1" x14ac:dyDescent="0.25">
      <c r="A7" s="56" t="s">
        <v>1</v>
      </c>
      <c r="B7" s="56"/>
      <c r="C7" s="56"/>
      <c r="D7" s="56"/>
      <c r="E7" s="56"/>
    </row>
    <row r="8" spans="1:5" ht="15" customHeight="1" x14ac:dyDescent="0.25">
      <c r="A8" s="65" t="s">
        <v>51</v>
      </c>
      <c r="B8" s="65"/>
      <c r="C8" s="65"/>
      <c r="D8" s="65"/>
      <c r="E8" s="65"/>
    </row>
    <row r="9" spans="1:5" ht="32.25" customHeight="1" x14ac:dyDescent="0.25">
      <c r="A9" s="66" t="s">
        <v>14</v>
      </c>
      <c r="B9" s="67"/>
      <c r="C9" s="67"/>
      <c r="D9" s="67"/>
      <c r="E9" s="67"/>
    </row>
    <row r="10" spans="1:5" ht="26.45" customHeight="1" x14ac:dyDescent="0.25">
      <c r="A10" s="52" t="s">
        <v>40</v>
      </c>
      <c r="B10" s="52"/>
      <c r="C10" s="52"/>
      <c r="D10" s="52"/>
      <c r="E10" s="52"/>
    </row>
    <row r="11" spans="1:5" ht="18.75" customHeight="1" x14ac:dyDescent="0.25">
      <c r="A11" s="56" t="s">
        <v>15</v>
      </c>
      <c r="B11" s="57"/>
      <c r="C11" s="57"/>
      <c r="D11" s="57"/>
      <c r="E11" s="57"/>
    </row>
    <row r="12" spans="1:5" ht="15" customHeight="1" x14ac:dyDescent="0.25">
      <c r="A12" s="52" t="s">
        <v>22</v>
      </c>
      <c r="B12" s="52"/>
      <c r="C12" s="52"/>
      <c r="D12" s="52"/>
      <c r="E12" s="52"/>
    </row>
    <row r="13" spans="1:5" ht="17.25" customHeight="1" x14ac:dyDescent="0.25">
      <c r="A13" s="56" t="s">
        <v>2</v>
      </c>
      <c r="B13" s="57"/>
      <c r="C13" s="57"/>
      <c r="D13" s="57"/>
      <c r="E13" s="57"/>
    </row>
    <row r="14" spans="1:5" ht="15" customHeight="1" x14ac:dyDescent="0.25">
      <c r="A14" s="52" t="s">
        <v>42</v>
      </c>
      <c r="B14" s="52"/>
      <c r="C14" s="52"/>
      <c r="D14" s="52"/>
      <c r="E14" s="52"/>
    </row>
    <row r="15" spans="1:5" ht="15.75" customHeight="1" x14ac:dyDescent="0.25">
      <c r="A15" s="56" t="s">
        <v>16</v>
      </c>
      <c r="B15" s="57"/>
      <c r="C15" s="57"/>
      <c r="D15" s="57"/>
      <c r="E15" s="57"/>
    </row>
    <row r="16" spans="1:5" ht="29.25" customHeight="1" x14ac:dyDescent="0.25">
      <c r="A16" s="52" t="s">
        <v>17</v>
      </c>
      <c r="B16" s="52"/>
      <c r="C16" s="52"/>
      <c r="D16" s="52"/>
      <c r="E16" s="52"/>
    </row>
    <row r="17" spans="1:7" ht="55.9" customHeight="1" x14ac:dyDescent="0.25">
      <c r="A17" s="52" t="s">
        <v>35</v>
      </c>
      <c r="B17" s="52"/>
      <c r="C17" s="52"/>
      <c r="D17" s="52"/>
      <c r="E17" s="52"/>
    </row>
    <row r="18" spans="1:7" ht="29.45" customHeight="1" x14ac:dyDescent="0.25">
      <c r="A18" s="58" t="s">
        <v>39</v>
      </c>
      <c r="B18" s="58"/>
      <c r="C18" s="58"/>
      <c r="D18" s="58"/>
      <c r="E18" s="58"/>
    </row>
    <row r="19" spans="1:7" x14ac:dyDescent="0.25">
      <c r="A19" s="58"/>
      <c r="B19" s="58"/>
      <c r="C19" s="58"/>
      <c r="D19" s="58"/>
      <c r="E19" s="58"/>
      <c r="F19" s="2">
        <v>645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10.53</v>
      </c>
      <c r="E21" s="7">
        <f>D21*F19*G19</f>
        <v>20375.55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4.38</v>
      </c>
      <c r="E22" s="7">
        <f>D22*F19*G19</f>
        <v>8475.2999999999993</v>
      </c>
    </row>
    <row r="23" spans="1:7" x14ac:dyDescent="0.25">
      <c r="A23" s="34" t="s">
        <v>25</v>
      </c>
      <c r="B23" s="8" t="s">
        <v>60</v>
      </c>
      <c r="C23" s="3" t="s">
        <v>26</v>
      </c>
      <c r="D23" s="3"/>
      <c r="E23" s="7">
        <v>290</v>
      </c>
    </row>
    <row r="24" spans="1:7" x14ac:dyDescent="0.25">
      <c r="A24" s="34" t="s">
        <v>55</v>
      </c>
      <c r="B24" s="8" t="s">
        <v>60</v>
      </c>
      <c r="C24" s="3" t="s">
        <v>26</v>
      </c>
      <c r="D24" s="3"/>
      <c r="E24" s="7">
        <v>3557.74</v>
      </c>
    </row>
    <row r="25" spans="1:7" x14ac:dyDescent="0.25">
      <c r="A25" s="24" t="s">
        <v>61</v>
      </c>
      <c r="B25" s="33" t="s">
        <v>62</v>
      </c>
      <c r="C25" s="3" t="s">
        <v>63</v>
      </c>
      <c r="D25" s="3">
        <v>8</v>
      </c>
      <c r="E25" s="7">
        <f>D25*286.24</f>
        <v>2289.92</v>
      </c>
    </row>
    <row r="26" spans="1:7" x14ac:dyDescent="0.25">
      <c r="A26" s="51"/>
      <c r="B26" s="8"/>
      <c r="C26" s="3"/>
      <c r="D26" s="3"/>
      <c r="E26" s="7"/>
    </row>
    <row r="27" spans="1:7" s="12" customFormat="1" ht="14.25" x14ac:dyDescent="0.2">
      <c r="A27" s="35" t="s">
        <v>24</v>
      </c>
      <c r="B27" s="9"/>
      <c r="C27" s="10"/>
      <c r="D27" s="18"/>
      <c r="E27" s="11">
        <f>SUM(E21:E26)</f>
        <v>34988.509999999995</v>
      </c>
    </row>
    <row r="28" spans="1:7" s="12" customFormat="1" ht="14.25" x14ac:dyDescent="0.2">
      <c r="A28" s="28"/>
      <c r="B28" s="29"/>
      <c r="C28" s="30"/>
      <c r="D28" s="31"/>
      <c r="E28" s="32"/>
    </row>
    <row r="29" spans="1:7" ht="34.5" customHeight="1" x14ac:dyDescent="0.25">
      <c r="A29" s="59" t="s">
        <v>64</v>
      </c>
      <c r="B29" s="59"/>
      <c r="C29" s="59"/>
      <c r="D29" s="59"/>
      <c r="E29" s="59"/>
      <c r="F29" s="21"/>
    </row>
    <row r="30" spans="1:7" ht="29.25" customHeight="1" x14ac:dyDescent="0.25">
      <c r="A30" s="52" t="s">
        <v>21</v>
      </c>
      <c r="B30" s="52"/>
      <c r="C30" s="52"/>
      <c r="D30" s="52"/>
      <c r="E30" s="52"/>
    </row>
    <row r="31" spans="1:7" x14ac:dyDescent="0.25">
      <c r="A31" s="52" t="s">
        <v>20</v>
      </c>
      <c r="B31" s="52"/>
      <c r="C31" s="52"/>
      <c r="D31" s="52"/>
      <c r="E31" s="52"/>
    </row>
    <row r="32" spans="1:7" ht="32.25" customHeight="1" x14ac:dyDescent="0.25">
      <c r="A32" s="52" t="s">
        <v>27</v>
      </c>
      <c r="B32" s="52"/>
      <c r="C32" s="52"/>
      <c r="D32" s="52"/>
      <c r="E32" s="52"/>
    </row>
    <row r="33" spans="1:8" x14ac:dyDescent="0.25">
      <c r="A33" s="52" t="s">
        <v>18</v>
      </c>
      <c r="B33" s="52"/>
      <c r="C33" s="52"/>
      <c r="D33" s="52"/>
      <c r="E33" s="52"/>
    </row>
    <row r="34" spans="1:8" x14ac:dyDescent="0.25">
      <c r="A34" s="55" t="s">
        <v>5</v>
      </c>
      <c r="B34" s="55"/>
      <c r="C34" s="55"/>
      <c r="D34" s="55"/>
      <c r="E34" s="55"/>
    </row>
    <row r="35" spans="1:8" x14ac:dyDescent="0.25">
      <c r="A35" s="52" t="s">
        <v>18</v>
      </c>
      <c r="B35" s="52"/>
      <c r="C35" s="52"/>
      <c r="D35" s="52"/>
      <c r="E35" s="52"/>
    </row>
    <row r="36" spans="1:8" x14ac:dyDescent="0.25">
      <c r="A36" s="53" t="s">
        <v>44</v>
      </c>
      <c r="B36" s="53"/>
      <c r="C36" s="53"/>
      <c r="D36" s="53"/>
      <c r="E36" s="4"/>
    </row>
    <row r="37" spans="1:8" x14ac:dyDescent="0.25">
      <c r="B37" s="54" t="s">
        <v>19</v>
      </c>
      <c r="C37" s="54"/>
      <c r="D37" s="54"/>
      <c r="E37" s="5" t="s">
        <v>6</v>
      </c>
    </row>
    <row r="38" spans="1:8" x14ac:dyDescent="0.25">
      <c r="A38" s="46"/>
      <c r="B38" s="46"/>
      <c r="C38" s="46"/>
      <c r="D38" s="19"/>
      <c r="E38" s="46"/>
    </row>
    <row r="39" spans="1:8" ht="15" customHeight="1" x14ac:dyDescent="0.25">
      <c r="A39" s="53" t="s">
        <v>41</v>
      </c>
      <c r="B39" s="53"/>
      <c r="C39" s="53"/>
      <c r="D39" s="53"/>
      <c r="E39" s="53"/>
    </row>
    <row r="40" spans="1:8" x14ac:dyDescent="0.25">
      <c r="B40" s="54" t="s">
        <v>19</v>
      </c>
      <c r="C40" s="54"/>
      <c r="D40" s="54"/>
      <c r="E40" s="5" t="s">
        <v>6</v>
      </c>
    </row>
    <row r="41" spans="1:8" x14ac:dyDescent="0.25">
      <c r="A41" s="48" t="s">
        <v>59</v>
      </c>
    </row>
    <row r="42" spans="1:8" x14ac:dyDescent="0.25">
      <c r="A42" s="12" t="s">
        <v>28</v>
      </c>
    </row>
    <row r="43" spans="1:8" x14ac:dyDescent="0.25">
      <c r="A43" s="2" t="s">
        <v>32</v>
      </c>
      <c r="B43" s="13">
        <f>'2кв'!B46</f>
        <v>32830.339999999997</v>
      </c>
    </row>
    <row r="44" spans="1:8" x14ac:dyDescent="0.25">
      <c r="A44" s="2" t="s">
        <v>65</v>
      </c>
      <c r="B44" s="14"/>
      <c r="H44" s="16"/>
    </row>
    <row r="45" spans="1:8" x14ac:dyDescent="0.25">
      <c r="A45" s="2" t="s">
        <v>29</v>
      </c>
      <c r="B45" s="14">
        <v>34616.300000000003</v>
      </c>
      <c r="D45" s="2"/>
    </row>
    <row r="46" spans="1:8" ht="30" x14ac:dyDescent="0.25">
      <c r="A46" s="47" t="s">
        <v>31</v>
      </c>
      <c r="B46" s="14">
        <f>E27</f>
        <v>34988.509999999995</v>
      </c>
      <c r="D46" s="2"/>
    </row>
    <row r="47" spans="1:8" x14ac:dyDescent="0.25">
      <c r="A47" s="15" t="s">
        <v>30</v>
      </c>
      <c r="B47" s="23">
        <f>B43+B45-B46</f>
        <v>32458.130000000005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35:E35"/>
    <mergeCell ref="A36:D36"/>
    <mergeCell ref="B37:D37"/>
    <mergeCell ref="A39:E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topLeftCell="A34" zoomScaleSheetLayoutView="100" workbookViewId="0">
      <selection activeCell="B45" sqref="B45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40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66</v>
      </c>
      <c r="B3" s="63"/>
      <c r="C3" s="63"/>
      <c r="D3" s="63"/>
      <c r="E3" s="63"/>
    </row>
    <row r="4" spans="1:5" s="1" customFormat="1" ht="15.75" x14ac:dyDescent="0.25">
      <c r="A4" s="25" t="s">
        <v>13</v>
      </c>
      <c r="B4" s="26"/>
      <c r="C4" s="26"/>
      <c r="D4" s="26"/>
      <c r="E4" s="27" t="s">
        <v>67</v>
      </c>
    </row>
    <row r="5" spans="1:5" ht="15" customHeight="1" x14ac:dyDescent="0.25">
      <c r="A5" s="52" t="s">
        <v>0</v>
      </c>
      <c r="B5" s="52"/>
      <c r="C5" s="52"/>
      <c r="D5" s="52"/>
      <c r="E5" s="52"/>
    </row>
    <row r="6" spans="1:5" ht="15" customHeight="1" x14ac:dyDescent="0.25">
      <c r="A6" s="64" t="s">
        <v>36</v>
      </c>
      <c r="B6" s="64"/>
      <c r="C6" s="64"/>
      <c r="D6" s="64"/>
      <c r="E6" s="64"/>
    </row>
    <row r="7" spans="1:5" ht="15" customHeight="1" x14ac:dyDescent="0.25">
      <c r="A7" s="56" t="s">
        <v>1</v>
      </c>
      <c r="B7" s="56"/>
      <c r="C7" s="56"/>
      <c r="D7" s="56"/>
      <c r="E7" s="56"/>
    </row>
    <row r="8" spans="1:5" ht="15" customHeight="1" x14ac:dyDescent="0.25">
      <c r="A8" s="65" t="s">
        <v>51</v>
      </c>
      <c r="B8" s="65"/>
      <c r="C8" s="65"/>
      <c r="D8" s="65"/>
      <c r="E8" s="65"/>
    </row>
    <row r="9" spans="1:5" ht="26.25" customHeight="1" x14ac:dyDescent="0.25">
      <c r="A9" s="66" t="s">
        <v>14</v>
      </c>
      <c r="B9" s="67"/>
      <c r="C9" s="67"/>
      <c r="D9" s="67"/>
      <c r="E9" s="67"/>
    </row>
    <row r="10" spans="1:5" ht="26.45" customHeight="1" x14ac:dyDescent="0.25">
      <c r="A10" s="52" t="s">
        <v>40</v>
      </c>
      <c r="B10" s="52"/>
      <c r="C10" s="52"/>
      <c r="D10" s="52"/>
      <c r="E10" s="52"/>
    </row>
    <row r="11" spans="1:5" ht="18.75" customHeight="1" x14ac:dyDescent="0.25">
      <c r="A11" s="56" t="s">
        <v>15</v>
      </c>
      <c r="B11" s="57"/>
      <c r="C11" s="57"/>
      <c r="D11" s="57"/>
      <c r="E11" s="57"/>
    </row>
    <row r="12" spans="1:5" ht="15" customHeight="1" x14ac:dyDescent="0.25">
      <c r="A12" s="52" t="s">
        <v>22</v>
      </c>
      <c r="B12" s="52"/>
      <c r="C12" s="52"/>
      <c r="D12" s="52"/>
      <c r="E12" s="52"/>
    </row>
    <row r="13" spans="1:5" ht="17.25" customHeight="1" x14ac:dyDescent="0.25">
      <c r="A13" s="56" t="s">
        <v>2</v>
      </c>
      <c r="B13" s="57"/>
      <c r="C13" s="57"/>
      <c r="D13" s="57"/>
      <c r="E13" s="57"/>
    </row>
    <row r="14" spans="1:5" ht="15" customHeight="1" x14ac:dyDescent="0.25">
      <c r="A14" s="52" t="s">
        <v>42</v>
      </c>
      <c r="B14" s="52"/>
      <c r="C14" s="52"/>
      <c r="D14" s="52"/>
      <c r="E14" s="52"/>
    </row>
    <row r="15" spans="1:5" ht="15.75" customHeight="1" x14ac:dyDescent="0.25">
      <c r="A15" s="56" t="s">
        <v>16</v>
      </c>
      <c r="B15" s="57"/>
      <c r="C15" s="57"/>
      <c r="D15" s="57"/>
      <c r="E15" s="57"/>
    </row>
    <row r="16" spans="1:5" ht="29.25" customHeight="1" x14ac:dyDescent="0.25">
      <c r="A16" s="52" t="s">
        <v>17</v>
      </c>
      <c r="B16" s="52"/>
      <c r="C16" s="52"/>
      <c r="D16" s="52"/>
      <c r="E16" s="52"/>
    </row>
    <row r="17" spans="1:7" ht="55.9" customHeight="1" x14ac:dyDescent="0.25">
      <c r="A17" s="52" t="s">
        <v>35</v>
      </c>
      <c r="B17" s="52"/>
      <c r="C17" s="52"/>
      <c r="D17" s="52"/>
      <c r="E17" s="52"/>
    </row>
    <row r="18" spans="1:7" ht="29.45" customHeight="1" x14ac:dyDescent="0.25">
      <c r="A18" s="58" t="s">
        <v>39</v>
      </c>
      <c r="B18" s="58"/>
      <c r="C18" s="58"/>
      <c r="D18" s="58"/>
      <c r="E18" s="58"/>
    </row>
    <row r="19" spans="1:7" x14ac:dyDescent="0.25">
      <c r="A19" s="58"/>
      <c r="B19" s="58"/>
      <c r="C19" s="58"/>
      <c r="D19" s="58"/>
      <c r="E19" s="58"/>
      <c r="F19" s="2">
        <v>645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10.53</v>
      </c>
      <c r="E21" s="7">
        <f>D21*F19*G19</f>
        <v>20375.55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4.38</v>
      </c>
      <c r="E22" s="7">
        <f>D22*F19*G19</f>
        <v>8475.2999999999993</v>
      </c>
    </row>
    <row r="23" spans="1:7" x14ac:dyDescent="0.25">
      <c r="A23" s="34" t="s">
        <v>25</v>
      </c>
      <c r="B23" s="8" t="s">
        <v>68</v>
      </c>
      <c r="C23" s="3" t="s">
        <v>26</v>
      </c>
      <c r="D23" s="3"/>
      <c r="E23" s="7">
        <v>70</v>
      </c>
    </row>
    <row r="24" spans="1:7" x14ac:dyDescent="0.25">
      <c r="A24" s="34" t="s">
        <v>55</v>
      </c>
      <c r="B24" s="8" t="s">
        <v>68</v>
      </c>
      <c r="C24" s="3" t="s">
        <v>26</v>
      </c>
      <c r="D24" s="3"/>
      <c r="E24" s="7">
        <v>469.16</v>
      </c>
    </row>
    <row r="25" spans="1:7" x14ac:dyDescent="0.25">
      <c r="A25" s="51"/>
      <c r="B25" s="8"/>
      <c r="C25" s="3"/>
      <c r="D25" s="3"/>
      <c r="E25" s="7"/>
    </row>
    <row r="26" spans="1:7" s="12" customFormat="1" ht="14.25" x14ac:dyDescent="0.2">
      <c r="A26" s="35" t="s">
        <v>24</v>
      </c>
      <c r="B26" s="9"/>
      <c r="C26" s="10"/>
      <c r="D26" s="18"/>
      <c r="E26" s="11">
        <f>SUM(E21:E25)</f>
        <v>29390.01</v>
      </c>
    </row>
    <row r="27" spans="1:7" s="12" customFormat="1" ht="14.25" x14ac:dyDescent="0.2">
      <c r="A27" s="28"/>
      <c r="B27" s="29"/>
      <c r="C27" s="30"/>
      <c r="D27" s="31"/>
      <c r="E27" s="32"/>
    </row>
    <row r="28" spans="1:7" ht="34.5" customHeight="1" x14ac:dyDescent="0.25">
      <c r="A28" s="59" t="s">
        <v>69</v>
      </c>
      <c r="B28" s="59"/>
      <c r="C28" s="59"/>
      <c r="D28" s="59"/>
      <c r="E28" s="59"/>
      <c r="F28" s="21"/>
    </row>
    <row r="29" spans="1:7" ht="29.25" customHeight="1" x14ac:dyDescent="0.25">
      <c r="A29" s="52" t="s">
        <v>21</v>
      </c>
      <c r="B29" s="52"/>
      <c r="C29" s="52"/>
      <c r="D29" s="52"/>
      <c r="E29" s="52"/>
    </row>
    <row r="30" spans="1:7" x14ac:dyDescent="0.25">
      <c r="A30" s="52" t="s">
        <v>20</v>
      </c>
      <c r="B30" s="52"/>
      <c r="C30" s="52"/>
      <c r="D30" s="52"/>
      <c r="E30" s="52"/>
    </row>
    <row r="31" spans="1:7" ht="32.25" customHeight="1" x14ac:dyDescent="0.25">
      <c r="A31" s="52" t="s">
        <v>27</v>
      </c>
      <c r="B31" s="52"/>
      <c r="C31" s="52"/>
      <c r="D31" s="52"/>
      <c r="E31" s="52"/>
    </row>
    <row r="32" spans="1:7" x14ac:dyDescent="0.25">
      <c r="A32" s="52" t="s">
        <v>18</v>
      </c>
      <c r="B32" s="52"/>
      <c r="C32" s="52"/>
      <c r="D32" s="52"/>
      <c r="E32" s="52"/>
    </row>
    <row r="33" spans="1:8" x14ac:dyDescent="0.25">
      <c r="A33" s="55" t="s">
        <v>5</v>
      </c>
      <c r="B33" s="55"/>
      <c r="C33" s="55"/>
      <c r="D33" s="55"/>
      <c r="E33" s="55"/>
    </row>
    <row r="34" spans="1:8" x14ac:dyDescent="0.25">
      <c r="A34" s="52" t="s">
        <v>18</v>
      </c>
      <c r="B34" s="52"/>
      <c r="C34" s="52"/>
      <c r="D34" s="52"/>
      <c r="E34" s="52"/>
    </row>
    <row r="35" spans="1:8" x14ac:dyDescent="0.25">
      <c r="A35" s="53" t="s">
        <v>44</v>
      </c>
      <c r="B35" s="53"/>
      <c r="C35" s="53"/>
      <c r="D35" s="53"/>
      <c r="E35" s="4"/>
    </row>
    <row r="36" spans="1:8" x14ac:dyDescent="0.25">
      <c r="B36" s="54" t="s">
        <v>19</v>
      </c>
      <c r="C36" s="54"/>
      <c r="D36" s="54"/>
      <c r="E36" s="5" t="s">
        <v>6</v>
      </c>
    </row>
    <row r="37" spans="1:8" x14ac:dyDescent="0.25">
      <c r="A37" s="49"/>
      <c r="B37" s="49"/>
      <c r="C37" s="49"/>
      <c r="D37" s="19"/>
      <c r="E37" s="49"/>
    </row>
    <row r="38" spans="1:8" ht="15" customHeight="1" x14ac:dyDescent="0.25">
      <c r="A38" s="53" t="s">
        <v>41</v>
      </c>
      <c r="B38" s="53"/>
      <c r="C38" s="53"/>
      <c r="D38" s="53"/>
      <c r="E38" s="53"/>
    </row>
    <row r="39" spans="1:8" x14ac:dyDescent="0.25">
      <c r="B39" s="54" t="s">
        <v>19</v>
      </c>
      <c r="C39" s="54"/>
      <c r="D39" s="54"/>
      <c r="E39" s="5" t="s">
        <v>6</v>
      </c>
    </row>
    <row r="40" spans="1:8" x14ac:dyDescent="0.25">
      <c r="A40" s="48" t="s">
        <v>59</v>
      </c>
    </row>
    <row r="41" spans="1:8" x14ac:dyDescent="0.25">
      <c r="A41" s="12" t="s">
        <v>28</v>
      </c>
    </row>
    <row r="42" spans="1:8" x14ac:dyDescent="0.25">
      <c r="A42" s="2" t="s">
        <v>32</v>
      </c>
      <c r="B42" s="13">
        <f>'3кв'!B47</f>
        <v>32458.130000000005</v>
      </c>
    </row>
    <row r="43" spans="1:8" x14ac:dyDescent="0.25">
      <c r="A43" s="2" t="s">
        <v>65</v>
      </c>
      <c r="B43" s="14"/>
      <c r="H43" s="16"/>
    </row>
    <row r="44" spans="1:8" x14ac:dyDescent="0.25">
      <c r="A44" s="2" t="s">
        <v>29</v>
      </c>
      <c r="B44" s="14">
        <v>32450.77</v>
      </c>
      <c r="D44" s="2"/>
    </row>
    <row r="45" spans="1:8" ht="30" x14ac:dyDescent="0.25">
      <c r="A45" s="50" t="s">
        <v>31</v>
      </c>
      <c r="B45" s="14">
        <f>E26</f>
        <v>29390.01</v>
      </c>
      <c r="D45" s="2"/>
    </row>
    <row r="46" spans="1:8" x14ac:dyDescent="0.25">
      <c r="A46" s="15" t="s">
        <v>30</v>
      </c>
      <c r="B46" s="23">
        <f>B42+B44-B45</f>
        <v>35518.890000000014</v>
      </c>
    </row>
  </sheetData>
  <mergeCells count="29">
    <mergeCell ref="A34:E34"/>
    <mergeCell ref="A35:D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view="pageBreakPreview" topLeftCell="A25" zoomScaleSheetLayoutView="100" workbookViewId="0">
      <selection activeCell="E28" sqref="E28"/>
    </sheetView>
  </sheetViews>
  <sheetFormatPr defaultRowHeight="15.75" x14ac:dyDescent="0.25"/>
  <cols>
    <col min="1" max="1" width="10.5703125" style="90" customWidth="1"/>
    <col min="2" max="2" width="65.42578125" style="90" customWidth="1"/>
    <col min="3" max="3" width="15.28515625" style="90" customWidth="1"/>
    <col min="4" max="4" width="11.85546875" style="90" customWidth="1"/>
    <col min="5" max="5" width="14.7109375" style="90" customWidth="1"/>
    <col min="6" max="6" width="12.42578125" style="90" customWidth="1"/>
    <col min="7" max="7" width="12" style="90" customWidth="1"/>
    <col min="8" max="8" width="13.5703125" style="90" customWidth="1"/>
    <col min="9" max="16384" width="9.140625" style="90"/>
  </cols>
  <sheetData>
    <row r="1" spans="1:5" x14ac:dyDescent="0.25">
      <c r="A1" s="68" t="s">
        <v>70</v>
      </c>
      <c r="B1" s="68"/>
      <c r="C1" s="68"/>
      <c r="D1" s="69"/>
    </row>
    <row r="2" spans="1:5" x14ac:dyDescent="0.25">
      <c r="A2" s="70" t="s">
        <v>71</v>
      </c>
      <c r="B2" s="70"/>
      <c r="C2" s="70"/>
      <c r="D2" s="71"/>
    </row>
    <row r="3" spans="1:5" x14ac:dyDescent="0.25">
      <c r="A3" s="70" t="s">
        <v>72</v>
      </c>
      <c r="B3" s="70"/>
      <c r="C3" s="70"/>
      <c r="D3" s="71"/>
    </row>
    <row r="4" spans="1:5" x14ac:dyDescent="0.25">
      <c r="A4" s="68" t="s">
        <v>93</v>
      </c>
      <c r="B4" s="68"/>
      <c r="C4" s="68"/>
      <c r="D4" s="69"/>
    </row>
    <row r="5" spans="1:5" x14ac:dyDescent="0.25">
      <c r="A5" s="72"/>
      <c r="B5" s="72"/>
      <c r="C5" s="72"/>
      <c r="D5" s="1"/>
    </row>
    <row r="6" spans="1:5" x14ac:dyDescent="0.25">
      <c r="A6" s="71"/>
      <c r="B6" s="73" t="s">
        <v>73</v>
      </c>
      <c r="C6" s="91">
        <f>'1кв'!B42</f>
        <v>25440.6</v>
      </c>
      <c r="D6" s="74"/>
    </row>
    <row r="7" spans="1:5" x14ac:dyDescent="0.25">
      <c r="A7" s="75" t="s">
        <v>74</v>
      </c>
      <c r="B7" s="73" t="s">
        <v>94</v>
      </c>
      <c r="C7" s="91"/>
      <c r="D7" s="74"/>
    </row>
    <row r="8" spans="1:5" x14ac:dyDescent="0.25">
      <c r="B8" s="76" t="s">
        <v>75</v>
      </c>
      <c r="C8" s="92">
        <f>'1кв'!B44+'2кв'!B44+'3кв'!B45+'4кв'!B44</f>
        <v>131264.26999999999</v>
      </c>
      <c r="D8" s="93"/>
    </row>
    <row r="9" spans="1:5" x14ac:dyDescent="0.25">
      <c r="A9" s="77"/>
      <c r="B9" s="76" t="s">
        <v>76</v>
      </c>
      <c r="C9" s="94">
        <f>SUM(C8:C8)</f>
        <v>131264.26999999999</v>
      </c>
      <c r="D9" s="74"/>
    </row>
    <row r="10" spans="1:5" x14ac:dyDescent="0.25">
      <c r="A10" s="1"/>
      <c r="B10" s="78"/>
      <c r="C10" s="78"/>
      <c r="D10" s="79"/>
    </row>
    <row r="11" spans="1:5" x14ac:dyDescent="0.25">
      <c r="A11" s="80" t="s">
        <v>77</v>
      </c>
      <c r="B11" s="81" t="s">
        <v>78</v>
      </c>
      <c r="C11" s="92">
        <f>'1кв'!E21+'2кв'!E21+'3кв'!E21+'4кв'!E21</f>
        <v>72101.820000000007</v>
      </c>
      <c r="D11" s="79"/>
    </row>
    <row r="12" spans="1:5" x14ac:dyDescent="0.25">
      <c r="A12" s="80"/>
      <c r="B12" s="81" t="s">
        <v>37</v>
      </c>
      <c r="C12" s="92">
        <f>'1кв'!E22+'2кв'!E22+'3кв'!E22+'4кв'!E22</f>
        <v>31100.04</v>
      </c>
      <c r="D12" s="79"/>
    </row>
    <row r="13" spans="1:5" x14ac:dyDescent="0.25">
      <c r="A13" s="1"/>
      <c r="B13" s="81" t="s">
        <v>25</v>
      </c>
      <c r="C13" s="92">
        <f>'1кв'!E23+'2кв'!E23+'3кв'!E23+'4кв'!E23</f>
        <v>9426.2999999999993</v>
      </c>
      <c r="D13" s="79"/>
      <c r="E13" s="95"/>
    </row>
    <row r="14" spans="1:5" x14ac:dyDescent="0.25">
      <c r="A14" s="1"/>
      <c r="B14" s="81" t="s">
        <v>55</v>
      </c>
      <c r="C14" s="92">
        <f>'2кв'!E24+'3кв'!E24+'4кв'!E24</f>
        <v>5663.9</v>
      </c>
      <c r="D14" s="79"/>
      <c r="E14" s="95"/>
    </row>
    <row r="15" spans="1:5" x14ac:dyDescent="0.25">
      <c r="A15" s="80"/>
      <c r="B15" s="81" t="s">
        <v>95</v>
      </c>
      <c r="C15" s="92">
        <f>'3кв'!E25</f>
        <v>2289.92</v>
      </c>
      <c r="D15" s="79"/>
    </row>
    <row r="16" spans="1:5" x14ac:dyDescent="0.25">
      <c r="A16" s="80"/>
      <c r="B16" s="81" t="s">
        <v>79</v>
      </c>
      <c r="C16" s="92">
        <f>SUM(C17:C19)</f>
        <v>604</v>
      </c>
      <c r="D16" s="79"/>
    </row>
    <row r="17" spans="1:5" x14ac:dyDescent="0.25">
      <c r="A17" s="80"/>
      <c r="B17" s="81" t="s">
        <v>80</v>
      </c>
      <c r="C17" s="92"/>
      <c r="D17" s="79"/>
    </row>
    <row r="18" spans="1:5" ht="31.5" x14ac:dyDescent="0.25">
      <c r="A18" s="80"/>
      <c r="B18" s="81" t="s">
        <v>81</v>
      </c>
      <c r="C18" s="92">
        <f>'1кв'!E24</f>
        <v>604</v>
      </c>
      <c r="D18" s="79"/>
    </row>
    <row r="19" spans="1:5" x14ac:dyDescent="0.25">
      <c r="A19" s="80"/>
      <c r="B19" s="82"/>
      <c r="C19" s="92"/>
      <c r="D19" s="79"/>
    </row>
    <row r="20" spans="1:5" x14ac:dyDescent="0.25">
      <c r="A20" s="1"/>
      <c r="B20" s="83" t="s">
        <v>82</v>
      </c>
      <c r="C20" s="94">
        <f>SUM(C11:C16)</f>
        <v>121185.98000000001</v>
      </c>
      <c r="D20" s="79"/>
      <c r="E20" s="95"/>
    </row>
    <row r="21" spans="1:5" x14ac:dyDescent="0.25">
      <c r="A21" s="1"/>
      <c r="B21" s="84" t="s">
        <v>83</v>
      </c>
      <c r="C21" s="94">
        <f>C6+C9-C20</f>
        <v>35518.889999999985</v>
      </c>
      <c r="D21" s="79"/>
    </row>
    <row r="22" spans="1:5" x14ac:dyDescent="0.25">
      <c r="A22" s="1"/>
      <c r="B22" s="75"/>
      <c r="C22" s="75"/>
      <c r="D22" s="79"/>
    </row>
    <row r="23" spans="1:5" x14ac:dyDescent="0.25">
      <c r="A23" s="1"/>
      <c r="B23" s="85" t="s">
        <v>84</v>
      </c>
      <c r="C23" s="85"/>
      <c r="D23" s="79"/>
    </row>
    <row r="24" spans="1:5" x14ac:dyDescent="0.25">
      <c r="A24" s="1"/>
      <c r="B24" s="85" t="s">
        <v>85</v>
      </c>
      <c r="C24" s="86">
        <v>14883.64</v>
      </c>
      <c r="D24" s="79"/>
    </row>
    <row r="25" spans="1:5" x14ac:dyDescent="0.25">
      <c r="A25" s="1"/>
      <c r="B25" s="87" t="s">
        <v>86</v>
      </c>
      <c r="C25" s="88">
        <v>14189.74</v>
      </c>
      <c r="D25" s="79"/>
    </row>
    <row r="26" spans="1:5" x14ac:dyDescent="0.25">
      <c r="A26" s="1"/>
      <c r="B26" s="85" t="s">
        <v>87</v>
      </c>
      <c r="C26" s="89">
        <f>C25-C24</f>
        <v>-693.89999999999964</v>
      </c>
      <c r="D26" s="79"/>
    </row>
    <row r="27" spans="1:5" x14ac:dyDescent="0.25">
      <c r="A27" s="1"/>
      <c r="B27" s="75"/>
      <c r="C27" s="75"/>
      <c r="D27" s="79"/>
    </row>
    <row r="28" spans="1:5" x14ac:dyDescent="0.25">
      <c r="A28" s="1"/>
      <c r="B28" s="75"/>
      <c r="C28" s="75"/>
      <c r="D28" s="79"/>
    </row>
    <row r="29" spans="1:5" x14ac:dyDescent="0.25">
      <c r="A29" s="1"/>
      <c r="B29" s="75"/>
      <c r="C29" s="75"/>
      <c r="D29" s="79"/>
    </row>
    <row r="30" spans="1:5" x14ac:dyDescent="0.25">
      <c r="A30" s="1"/>
      <c r="B30" s="75"/>
      <c r="C30" s="75"/>
      <c r="D30" s="79"/>
    </row>
    <row r="31" spans="1:5" x14ac:dyDescent="0.25">
      <c r="A31" s="1" t="s">
        <v>88</v>
      </c>
      <c r="B31" s="75" t="s">
        <v>89</v>
      </c>
      <c r="C31" s="75"/>
      <c r="D31" s="79"/>
    </row>
    <row r="32" spans="1:5" x14ac:dyDescent="0.25">
      <c r="A32" s="1"/>
      <c r="B32" s="75" t="s">
        <v>90</v>
      </c>
      <c r="C32" s="75"/>
      <c r="D32" s="79"/>
    </row>
    <row r="33" spans="1:4" x14ac:dyDescent="0.25">
      <c r="A33" s="1"/>
      <c r="B33" s="75" t="s">
        <v>91</v>
      </c>
      <c r="C33" s="75"/>
      <c r="D33" s="79"/>
    </row>
    <row r="34" spans="1:4" x14ac:dyDescent="0.25">
      <c r="A34" s="1"/>
      <c r="B34" s="75"/>
      <c r="C34" s="75"/>
      <c r="D34" s="79"/>
    </row>
    <row r="35" spans="1:4" x14ac:dyDescent="0.25">
      <c r="A35" s="1"/>
      <c r="B35" s="75"/>
      <c r="C35" s="75"/>
      <c r="D35" s="79"/>
    </row>
    <row r="36" spans="1:4" x14ac:dyDescent="0.25">
      <c r="A36" s="1"/>
      <c r="B36" s="75" t="s">
        <v>92</v>
      </c>
      <c r="C36" s="75"/>
      <c r="D36" s="79"/>
    </row>
    <row r="37" spans="1:4" x14ac:dyDescent="0.25">
      <c r="A37" s="1"/>
      <c r="B37" s="75"/>
      <c r="C37" s="75"/>
      <c r="D37" s="79"/>
    </row>
    <row r="38" spans="1:4" x14ac:dyDescent="0.25">
      <c r="A38" s="1"/>
      <c r="B38" s="75"/>
      <c r="C38" s="75"/>
      <c r="D38" s="79"/>
    </row>
    <row r="39" spans="1:4" x14ac:dyDescent="0.25">
      <c r="A39" s="1"/>
      <c r="B39" s="75"/>
      <c r="C39" s="75"/>
      <c r="D39" s="79"/>
    </row>
    <row r="40" spans="1:4" x14ac:dyDescent="0.25">
      <c r="A40" s="1"/>
      <c r="B40" s="75"/>
      <c r="C40" s="75"/>
      <c r="D40" s="79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2025-03-03T08:04:52Z</dcterms:modified>
</cp:coreProperties>
</file>